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nco\Desktop\"/>
    </mc:Choice>
  </mc:AlternateContent>
  <xr:revisionPtr revIDLastSave="0" documentId="8_{BA58F4A7-8DD1-4A50-B188-167404B68AB3}" xr6:coauthVersionLast="45" xr6:coauthVersionMax="45" xr10:uidLastSave="{00000000-0000-0000-0000-000000000000}"/>
  <bookViews>
    <workbookView xWindow="-110" yWindow="-110" windowWidth="19420" windowHeight="10560" xr2:uid="{20485A82-A5BC-4D1F-8F13-7B208F62B4CC}"/>
  </bookViews>
  <sheets>
    <sheet name="ROI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7" i="2" l="1"/>
  <c r="K16" i="2"/>
  <c r="K12" i="2"/>
  <c r="K11" i="2"/>
  <c r="I16" i="2" l="1"/>
  <c r="G16" i="2"/>
  <c r="E16" i="2"/>
  <c r="C16" i="2"/>
  <c r="K6" i="2"/>
  <c r="K19" i="2" s="1"/>
  <c r="I11" i="2" l="1"/>
  <c r="G11" i="2"/>
  <c r="E11" i="2"/>
  <c r="C11" i="2"/>
  <c r="I10" i="2"/>
  <c r="G10" i="2"/>
  <c r="E10" i="2"/>
  <c r="C10" i="2" l="1"/>
  <c r="I13" i="2"/>
  <c r="G13" i="2"/>
  <c r="E13" i="2"/>
  <c r="I12" i="2" l="1"/>
  <c r="I17" i="2" s="1"/>
  <c r="G12" i="2"/>
  <c r="G17" i="2" s="1"/>
  <c r="E12" i="2"/>
  <c r="E17" i="2" s="1"/>
  <c r="E18" i="2" l="1"/>
  <c r="E20" i="2" s="1"/>
  <c r="E14" i="2"/>
  <c r="G18" i="2"/>
  <c r="G20" i="2" s="1"/>
  <c r="G14" i="2"/>
  <c r="I18" i="2"/>
  <c r="I20" i="2" s="1"/>
  <c r="I14" i="2"/>
  <c r="C12" i="2" l="1"/>
  <c r="C13" i="2"/>
  <c r="C17" i="2" l="1"/>
  <c r="C14" i="2"/>
  <c r="C18" i="2" l="1"/>
  <c r="C20" i="2" s="1"/>
  <c r="K18" i="2" l="1"/>
  <c r="K20" i="2" s="1"/>
</calcChain>
</file>

<file path=xl/sharedStrings.xml><?xml version="1.0" encoding="utf-8"?>
<sst xmlns="http://schemas.openxmlformats.org/spreadsheetml/2006/main" count="83" uniqueCount="65">
  <si>
    <t>RETURN ON INVESTMENT CALCULATOR</t>
  </si>
  <si>
    <t>to 1</t>
  </si>
  <si>
    <t>Hours read per employee / week</t>
  </si>
  <si>
    <t>Alchemy Educational Training  Ltd.</t>
  </si>
  <si>
    <t xml:space="preserve">Ron Cole </t>
  </si>
  <si>
    <t>Phone +44 (0)7738 666511</t>
  </si>
  <si>
    <t>https://superreading.com</t>
  </si>
  <si>
    <t>Total Value of All Salary Ranges</t>
  </si>
  <si>
    <t>GATHERING YOUR DATA:</t>
  </si>
  <si>
    <t xml:space="preserve">1. Ask employees to estimate how many hours they spend per week reading: </t>
  </si>
  <si>
    <t>Email</t>
  </si>
  <si>
    <t>Reports</t>
  </si>
  <si>
    <t>Journals</t>
  </si>
  <si>
    <t>Articles</t>
  </si>
  <si>
    <t>Memos</t>
  </si>
  <si>
    <t>Books</t>
  </si>
  <si>
    <t>Papers</t>
  </si>
  <si>
    <r>
      <t xml:space="preserve">Enter that in Cell </t>
    </r>
    <r>
      <rPr>
        <b/>
        <sz val="11"/>
        <color theme="1"/>
        <rFont val="Calibri"/>
        <family val="2"/>
        <scheme val="minor"/>
      </rPr>
      <t>C9</t>
    </r>
    <r>
      <rPr>
        <sz val="11"/>
        <color theme="1"/>
        <rFont val="Calibri"/>
        <family val="2"/>
        <scheme val="minor"/>
      </rPr>
      <t>.</t>
    </r>
  </si>
  <si>
    <t>Figures are based on reducing reading time by 50%.</t>
  </si>
  <si>
    <t xml:space="preserve">After 10 weeks this would be a conservative figure. </t>
  </si>
  <si>
    <t>Time savings can go as high as 80%.</t>
  </si>
  <si>
    <t xml:space="preserve">The 50% figure is achievable for virtually all readers. </t>
  </si>
  <si>
    <t>Their reading comprehension, recall and accuracy will be much better.</t>
  </si>
  <si>
    <t>Consider a typical day, then multiply by 5.</t>
  </si>
  <si>
    <t>For more salary ranges, also enter data in</t>
  </si>
  <si>
    <t>N3, N5, N9</t>
  </si>
  <si>
    <r>
      <t>And then</t>
    </r>
    <r>
      <rPr>
        <b/>
        <sz val="11"/>
        <color theme="1"/>
        <rFont val="Calibri"/>
        <family val="2"/>
        <scheme val="minor"/>
      </rPr>
      <t xml:space="preserve"> P3, P5, P9   and   R3, R5, R9</t>
    </r>
  </si>
  <si>
    <t xml:space="preserve">2. Ask employees to TRACK how many hours for the above. More accurate. </t>
  </si>
  <si>
    <t xml:space="preserve">  (total hours according to the DWP)</t>
  </si>
  <si>
    <t>ROI = Value of Time Saved minus Cost</t>
  </si>
  <si>
    <t>Total Value of Time Saved</t>
  </si>
  <si>
    <t xml:space="preserve"> </t>
  </si>
  <si>
    <t>Hourly rate of workers:</t>
  </si>
  <si>
    <t xml:space="preserve">% of time spent reading: </t>
  </si>
  <si>
    <t xml:space="preserve">Total Hours reading per year: </t>
  </si>
  <si>
    <t xml:space="preserve">Total Hours reading per week: </t>
  </si>
  <si>
    <t xml:space="preserve">Numbers of employees at salary: </t>
  </si>
  <si>
    <t xml:space="preserve">Annual salary of employee(s): </t>
  </si>
  <si>
    <t xml:space="preserve">Value of time spent reading: </t>
  </si>
  <si>
    <t xml:space="preserve">Number of hours saved / week: </t>
  </si>
  <si>
    <t xml:space="preserve">Number of hours saved / year: </t>
  </si>
  <si>
    <t xml:space="preserve">Cost of 1 SuperReading Program: </t>
  </si>
  <si>
    <t xml:space="preserve">Value of time saved / year: </t>
  </si>
  <si>
    <t xml:space="preserve">Number of work hours per year: </t>
  </si>
  <si>
    <t xml:space="preserve">% of reading time saved (50%): </t>
  </si>
  <si>
    <t>=</t>
  </si>
  <si>
    <t xml:space="preserve">RETURN ON INVESTMENT: </t>
  </si>
  <si>
    <t>Total Employees</t>
  </si>
  <si>
    <t>hours worked per week</t>
  </si>
  <si>
    <t>Newspapers</t>
  </si>
  <si>
    <r>
      <rPr>
        <b/>
        <sz val="11"/>
        <color theme="1"/>
        <rFont val="Calibri"/>
        <family val="2"/>
        <scheme val="minor"/>
      </rPr>
      <t>1.</t>
    </r>
    <r>
      <rPr>
        <sz val="11"/>
        <color theme="1"/>
        <rFont val="Calibri"/>
        <family val="2"/>
        <scheme val="minor"/>
      </rPr>
      <t xml:space="preserve">  Ask employees to estimate how many hours</t>
    </r>
  </si>
  <si>
    <r>
      <rPr>
        <b/>
        <sz val="11"/>
        <color theme="1"/>
        <rFont val="Calibri"/>
        <family val="2"/>
        <scheme val="minor"/>
      </rPr>
      <t>2.</t>
    </r>
    <r>
      <rPr>
        <sz val="11"/>
        <color theme="1"/>
        <rFont val="Calibri"/>
        <family val="2"/>
        <scheme val="minor"/>
      </rPr>
      <t xml:space="preserve">  Ask employees to TRACK the above. </t>
    </r>
  </si>
  <si>
    <t xml:space="preserve">      they spend reading each week, including:</t>
  </si>
  <si>
    <t xml:space="preserve">      This can be more accurate.</t>
  </si>
  <si>
    <t xml:space="preserve">      Howwever, it can take a week or two.</t>
  </si>
  <si>
    <t xml:space="preserve">            Think of a typical day, multiply x 5.</t>
  </si>
  <si>
    <t>After 10 weeks this will be a conservative figure.</t>
  </si>
  <si>
    <t>The 50% figure is achievable for virtually all readers.</t>
  </si>
  <si>
    <t>Their comprehension, recall and accuracy will all improve.</t>
  </si>
  <si>
    <t xml:space="preserve"> EACH YEAR!</t>
  </si>
  <si>
    <t xml:space="preserve">    RESULTS</t>
  </si>
  <si>
    <t>INPUT:</t>
  </si>
  <si>
    <t xml:space="preserve">  ONLY fill in the GREEN cells</t>
  </si>
  <si>
    <t>Total cost of SuperReading Program</t>
  </si>
  <si>
    <t>Get on with other projects!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</si>
</sst>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£&quot;#,##0;[Red]\-&quot;£&quot;#,##0"/>
    <numFmt numFmtId="43" formatCode="_-* #,##0.00_-;\-* #,##0.00_-;_-* &quot;-&quot;??_-;_-@_-"/>
    <numFmt numFmtId="164" formatCode="&quot;£&quot;#,##0.00"/>
    <numFmt numFmtId="165" formatCode="0.0"/>
    <numFmt numFmtId="166" formatCode="&quot;£&quot;#,##0"/>
    <numFmt numFmtId="167" formatCode="_-* #,##0_-;\-* #,##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7" tint="0.7999816888943144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color theme="0" tint="-4.9989318521683403E-2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6"/>
      <color rgb="FF00206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81">
    <xf numFmtId="0" fontId="0" fillId="0" borderId="0" xfId="0"/>
    <xf numFmtId="164" fontId="0" fillId="0" borderId="0" xfId="0" applyNumberFormat="1"/>
    <xf numFmtId="166" fontId="0" fillId="0" borderId="0" xfId="0" applyNumberFormat="1"/>
    <xf numFmtId="0" fontId="0" fillId="0" borderId="0" xfId="0" applyAlignment="1">
      <alignment horizontal="right"/>
    </xf>
    <xf numFmtId="0" fontId="4" fillId="0" borderId="0" xfId="3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Fill="1"/>
    <xf numFmtId="0" fontId="0" fillId="2" borderId="6" xfId="0" applyFill="1" applyBorder="1"/>
    <xf numFmtId="0" fontId="0" fillId="2" borderId="8" xfId="0" applyFill="1" applyBorder="1"/>
    <xf numFmtId="166" fontId="5" fillId="2" borderId="5" xfId="0" applyNumberFormat="1" applyFont="1" applyFill="1" applyBorder="1"/>
    <xf numFmtId="0" fontId="9" fillId="0" borderId="0" xfId="0" applyFont="1"/>
    <xf numFmtId="0" fontId="0" fillId="3" borderId="0" xfId="0" applyFill="1"/>
    <xf numFmtId="0" fontId="0" fillId="4" borderId="0" xfId="0" applyFill="1"/>
    <xf numFmtId="0" fontId="9" fillId="0" borderId="0" xfId="0" applyFont="1" applyAlignment="1">
      <alignment horizontal="right"/>
    </xf>
    <xf numFmtId="1" fontId="9" fillId="0" borderId="0" xfId="0" applyNumberFormat="1" applyFont="1"/>
    <xf numFmtId="0" fontId="9" fillId="3" borderId="0" xfId="0" applyFont="1" applyFill="1"/>
    <xf numFmtId="0" fontId="0" fillId="6" borderId="7" xfId="0" applyFill="1" applyBorder="1"/>
    <xf numFmtId="0" fontId="0" fillId="6" borderId="2" xfId="0" applyFill="1" applyBorder="1"/>
    <xf numFmtId="0" fontId="0" fillId="0" borderId="0" xfId="0" applyNumberFormat="1"/>
    <xf numFmtId="0" fontId="10" fillId="8" borderId="0" xfId="0" applyFont="1" applyFill="1"/>
    <xf numFmtId="0" fontId="0" fillId="8" borderId="0" xfId="0" applyFill="1"/>
    <xf numFmtId="0" fontId="0" fillId="0" borderId="0" xfId="0" applyFill="1" applyBorder="1"/>
    <xf numFmtId="0" fontId="0" fillId="0" borderId="0" xfId="0" applyAlignment="1"/>
    <xf numFmtId="0" fontId="11" fillId="0" borderId="0" xfId="0" applyFont="1"/>
    <xf numFmtId="0" fontId="8" fillId="5" borderId="0" xfId="0" applyNumberFormat="1" applyFont="1" applyFill="1" applyAlignment="1">
      <alignment horizontal="center"/>
    </xf>
    <xf numFmtId="0" fontId="8" fillId="5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0" fontId="9" fillId="0" borderId="0" xfId="0" applyFont="1" applyFill="1"/>
    <xf numFmtId="0" fontId="12" fillId="0" borderId="0" xfId="0" applyFont="1"/>
    <xf numFmtId="6" fontId="0" fillId="0" borderId="0" xfId="0" applyNumberFormat="1" applyFill="1"/>
    <xf numFmtId="166" fontId="3" fillId="0" borderId="0" xfId="0" applyNumberFormat="1" applyFont="1" applyFill="1"/>
    <xf numFmtId="0" fontId="8" fillId="0" borderId="0" xfId="0" applyFont="1" applyFill="1" applyAlignment="1">
      <alignment horizontal="center"/>
    </xf>
    <xf numFmtId="164" fontId="0" fillId="0" borderId="0" xfId="0" applyNumberFormat="1" applyFill="1"/>
    <xf numFmtId="9" fontId="6" fillId="0" borderId="0" xfId="2" applyFont="1" applyFill="1" applyBorder="1" applyAlignment="1">
      <alignment horizontal="center"/>
    </xf>
    <xf numFmtId="166" fontId="9" fillId="0" borderId="0" xfId="0" applyNumberFormat="1" applyFont="1" applyFill="1" applyBorder="1"/>
    <xf numFmtId="0" fontId="0" fillId="0" borderId="0" xfId="0" applyNumberFormat="1" applyFill="1"/>
    <xf numFmtId="1" fontId="9" fillId="0" borderId="0" xfId="0" applyNumberFormat="1" applyFont="1" applyFill="1"/>
    <xf numFmtId="165" fontId="0" fillId="0" borderId="0" xfId="0" applyNumberFormat="1" applyFill="1"/>
    <xf numFmtId="0" fontId="0" fillId="0" borderId="0" xfId="0" applyFill="1" applyAlignment="1">
      <alignment horizontal="right"/>
    </xf>
    <xf numFmtId="0" fontId="8" fillId="0" borderId="0" xfId="0" applyNumberFormat="1" applyFont="1" applyFill="1" applyAlignment="1">
      <alignment horizontal="center"/>
    </xf>
    <xf numFmtId="9" fontId="6" fillId="0" borderId="0" xfId="2" applyFont="1" applyFill="1" applyAlignment="1">
      <alignment horizontal="center"/>
    </xf>
    <xf numFmtId="0" fontId="0" fillId="0" borderId="0" xfId="0" applyFill="1" applyAlignment="1">
      <alignment horizontal="center"/>
    </xf>
    <xf numFmtId="9" fontId="6" fillId="9" borderId="0" xfId="2" applyFont="1" applyFill="1" applyAlignment="1">
      <alignment horizontal="center"/>
    </xf>
    <xf numFmtId="166" fontId="0" fillId="0" borderId="0" xfId="0" applyNumberFormat="1" applyAlignment="1">
      <alignment horizontal="right"/>
    </xf>
    <xf numFmtId="166" fontId="0" fillId="0" borderId="0" xfId="0" applyNumberFormat="1" applyFill="1"/>
    <xf numFmtId="9" fontId="6" fillId="9" borderId="0" xfId="2" applyFont="1" applyFill="1" applyBorder="1" applyAlignment="1">
      <alignment horizontal="center"/>
    </xf>
    <xf numFmtId="166" fontId="9" fillId="6" borderId="9" xfId="0" applyNumberFormat="1" applyFont="1" applyFill="1" applyBorder="1"/>
    <xf numFmtId="167" fontId="13" fillId="7" borderId="9" xfId="1" applyNumberFormat="1" applyFont="1" applyFill="1" applyBorder="1"/>
    <xf numFmtId="1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7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 vertical="center"/>
    </xf>
    <xf numFmtId="166" fontId="5" fillId="6" borderId="1" xfId="0" applyNumberFormat="1" applyFont="1" applyFill="1" applyBorder="1"/>
    <xf numFmtId="166" fontId="5" fillId="0" borderId="0" xfId="0" applyNumberFormat="1" applyFont="1" applyFill="1" applyBorder="1"/>
    <xf numFmtId="0" fontId="2" fillId="10" borderId="0" xfId="0" applyFont="1" applyFill="1" applyAlignment="1">
      <alignment horizontal="center"/>
    </xf>
    <xf numFmtId="166" fontId="5" fillId="10" borderId="3" xfId="0" applyNumberFormat="1" applyFont="1" applyFill="1" applyBorder="1"/>
    <xf numFmtId="0" fontId="0" fillId="10" borderId="4" xfId="0" applyFill="1" applyBorder="1"/>
    <xf numFmtId="0" fontId="0" fillId="10" borderId="0" xfId="0" applyFill="1" applyBorder="1"/>
    <xf numFmtId="0" fontId="0" fillId="9" borderId="0" xfId="0" applyFill="1" applyAlignment="1">
      <alignment horizontal="center"/>
    </xf>
    <xf numFmtId="0" fontId="0" fillId="9" borderId="0" xfId="0" applyFill="1"/>
    <xf numFmtId="0" fontId="0" fillId="6" borderId="10" xfId="0" applyFill="1" applyBorder="1"/>
    <xf numFmtId="0" fontId="0" fillId="10" borderId="11" xfId="0" applyFill="1" applyBorder="1"/>
    <xf numFmtId="0" fontId="9" fillId="2" borderId="12" xfId="0" applyFont="1" applyFill="1" applyBorder="1"/>
    <xf numFmtId="0" fontId="14" fillId="0" borderId="0" xfId="0" applyFont="1"/>
    <xf numFmtId="0" fontId="9" fillId="8" borderId="0" xfId="0" applyFont="1" applyFill="1"/>
    <xf numFmtId="0" fontId="14" fillId="8" borderId="0" xfId="0" applyFont="1" applyFill="1"/>
    <xf numFmtId="0" fontId="0" fillId="11" borderId="0" xfId="0" applyFill="1"/>
    <xf numFmtId="0" fontId="12" fillId="0" borderId="0" xfId="0" applyFont="1" applyAlignment="1">
      <alignment horizontal="center" vertical="center"/>
    </xf>
    <xf numFmtId="0" fontId="9" fillId="0" borderId="0" xfId="0" applyFont="1" applyFill="1" applyBorder="1"/>
    <xf numFmtId="166" fontId="16" fillId="12" borderId="0" xfId="0" applyNumberFormat="1" applyFont="1" applyFill="1"/>
    <xf numFmtId="167" fontId="9" fillId="0" borderId="0" xfId="1" applyNumberFormat="1" applyFont="1"/>
    <xf numFmtId="166" fontId="17" fillId="0" borderId="0" xfId="0" applyNumberFormat="1" applyFont="1"/>
    <xf numFmtId="0" fontId="18" fillId="0" borderId="0" xfId="0" applyFont="1" applyAlignment="1">
      <alignment horizontal="left"/>
    </xf>
    <xf numFmtId="0" fontId="0" fillId="5" borderId="0" xfId="0" applyFill="1"/>
    <xf numFmtId="0" fontId="15" fillId="5" borderId="0" xfId="0" applyFont="1" applyFill="1"/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CCFF9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7409</xdr:colOff>
      <xdr:row>0</xdr:row>
      <xdr:rowOff>74083</xdr:rowOff>
    </xdr:from>
    <xdr:to>
      <xdr:col>16</xdr:col>
      <xdr:colOff>453330</xdr:colOff>
      <xdr:row>13</xdr:row>
      <xdr:rowOff>74789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DBC1858-121F-4BF1-906C-6813405F68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38659" y="74083"/>
          <a:ext cx="2746032" cy="2815873"/>
        </a:xfrm>
        <a:prstGeom prst="rect">
          <a:avLst/>
        </a:prstGeom>
      </xdr:spPr>
    </xdr:pic>
    <xdr:clientData/>
  </xdr:twoCellAnchor>
  <xdr:twoCellAnchor editAs="oneCell">
    <xdr:from>
      <xdr:col>8</xdr:col>
      <xdr:colOff>790575</xdr:colOff>
      <xdr:row>24</xdr:row>
      <xdr:rowOff>13757</xdr:rowOff>
    </xdr:from>
    <xdr:to>
      <xdr:col>14</xdr:col>
      <xdr:colOff>11925</xdr:colOff>
      <xdr:row>30</xdr:row>
      <xdr:rowOff>142731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087D832-060A-4707-8241-231321F427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82242" y="5125507"/>
          <a:ext cx="3380952" cy="1126983"/>
        </a:xfrm>
        <a:prstGeom prst="rect">
          <a:avLst/>
        </a:prstGeom>
      </xdr:spPr>
    </xdr:pic>
    <xdr:clientData/>
  </xdr:twoCellAnchor>
  <xdr:twoCellAnchor editAs="oneCell">
    <xdr:from>
      <xdr:col>10</xdr:col>
      <xdr:colOff>225778</xdr:colOff>
      <xdr:row>0</xdr:row>
      <xdr:rowOff>63500</xdr:rowOff>
    </xdr:from>
    <xdr:to>
      <xdr:col>12</xdr:col>
      <xdr:colOff>543819</xdr:colOff>
      <xdr:row>1</xdr:row>
      <xdr:rowOff>225779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67C2ECF-DE0B-42DB-BB61-9014114E35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39278" y="63500"/>
          <a:ext cx="1863208" cy="430390"/>
        </a:xfrm>
        <a:prstGeom prst="rect">
          <a:avLst/>
        </a:prstGeom>
      </xdr:spPr>
    </xdr:pic>
    <xdr:clientData/>
  </xdr:twoCellAnchor>
  <xdr:twoCellAnchor editAs="oneCell">
    <xdr:from>
      <xdr:col>12</xdr:col>
      <xdr:colOff>176389</xdr:colOff>
      <xdr:row>31</xdr:row>
      <xdr:rowOff>14111</xdr:rowOff>
    </xdr:from>
    <xdr:to>
      <xdr:col>14</xdr:col>
      <xdr:colOff>543820</xdr:colOff>
      <xdr:row>33</xdr:row>
      <xdr:rowOff>98779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EA63BB1-A0CC-4892-AA3C-2D29EDFA13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5056" y="6350000"/>
          <a:ext cx="1863208" cy="4303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uperreading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561B4-1AAB-4D16-8A80-D795AB8A2F75}">
  <dimension ref="A1:AS120"/>
  <sheetViews>
    <sheetView tabSelected="1" zoomScale="90" zoomScaleNormal="90" workbookViewId="0">
      <selection activeCell="K3" sqref="K3"/>
    </sheetView>
  </sheetViews>
  <sheetFormatPr defaultRowHeight="14.5" x14ac:dyDescent="0.35"/>
  <cols>
    <col min="1" max="1" width="5.1796875" style="6" customWidth="1"/>
    <col min="2" max="2" width="29" customWidth="1"/>
    <col min="3" max="3" width="11.6328125" customWidth="1"/>
    <col min="4" max="4" width="1.26953125" style="9" customWidth="1"/>
    <col min="5" max="5" width="13.36328125" bestFit="1" customWidth="1"/>
    <col min="6" max="6" width="1.08984375" style="9" customWidth="1"/>
    <col min="7" max="7" width="12.90625" customWidth="1"/>
    <col min="8" max="8" width="1.26953125" customWidth="1"/>
    <col min="9" max="9" width="13.7265625" customWidth="1"/>
    <col min="10" max="10" width="2.26953125" customWidth="1"/>
    <col min="11" max="11" width="12.54296875" customWidth="1"/>
    <col min="12" max="12" width="9.54296875" customWidth="1"/>
    <col min="13" max="13" width="11.08984375" customWidth="1"/>
    <col min="14" max="14" width="10.26953125" customWidth="1"/>
    <col min="15" max="15" width="11.81640625" customWidth="1"/>
    <col min="16" max="16" width="10.81640625" customWidth="1"/>
    <col min="17" max="17" width="8.6328125" bestFit="1" customWidth="1"/>
    <col min="18" max="19" width="10.1796875" bestFit="1" customWidth="1"/>
    <col min="20" max="20" width="8.81640625" customWidth="1"/>
    <col min="21" max="21" width="10.1796875" bestFit="1" customWidth="1"/>
    <col min="22" max="22" width="8.6328125" bestFit="1" customWidth="1"/>
    <col min="30" max="30" width="15.1796875" customWidth="1"/>
    <col min="31" max="31" width="2.81640625" customWidth="1"/>
    <col min="36" max="36" width="6.26953125" customWidth="1"/>
    <col min="37" max="37" width="11.08984375" customWidth="1"/>
    <col min="38" max="38" width="8.7265625" customWidth="1"/>
    <col min="43" max="43" width="20" customWidth="1"/>
    <col min="44" max="44" width="1" customWidth="1"/>
  </cols>
  <sheetData>
    <row r="1" spans="1:16" ht="21" x14ac:dyDescent="0.5">
      <c r="A1" s="78" t="s">
        <v>0</v>
      </c>
      <c r="B1" s="7"/>
      <c r="G1" s="80" t="s">
        <v>62</v>
      </c>
      <c r="H1" s="79"/>
      <c r="I1" s="79"/>
      <c r="J1" s="26"/>
      <c r="M1" s="25"/>
      <c r="N1" s="25"/>
      <c r="O1" s="25"/>
      <c r="P1" s="25"/>
    </row>
    <row r="2" spans="1:16" ht="28.5" customHeight="1" x14ac:dyDescent="0.55000000000000004">
      <c r="A2" s="8"/>
      <c r="B2" s="73" t="s">
        <v>61</v>
      </c>
      <c r="C2" s="73"/>
      <c r="D2" s="73"/>
      <c r="E2" s="73"/>
      <c r="F2" s="73"/>
      <c r="G2" s="73"/>
      <c r="H2" s="9"/>
      <c r="I2" s="9"/>
      <c r="K2" s="31"/>
      <c r="M2" s="25"/>
      <c r="N2" s="25"/>
      <c r="O2" s="25"/>
      <c r="P2" s="25"/>
    </row>
    <row r="3" spans="1:16" x14ac:dyDescent="0.35">
      <c r="E3" s="3"/>
      <c r="F3" s="41"/>
      <c r="H3" s="9"/>
      <c r="I3" s="9"/>
    </row>
    <row r="4" spans="1:16" ht="21" x14ac:dyDescent="0.5">
      <c r="A4" s="5">
        <v>1</v>
      </c>
      <c r="B4" s="3" t="s">
        <v>37</v>
      </c>
      <c r="C4" s="75">
        <v>25000</v>
      </c>
      <c r="D4" s="33"/>
      <c r="E4" s="75">
        <v>50000</v>
      </c>
      <c r="F4" s="33"/>
      <c r="G4" s="75">
        <v>75000</v>
      </c>
      <c r="H4" s="32"/>
      <c r="I4" s="75">
        <v>100000</v>
      </c>
      <c r="L4" s="1"/>
      <c r="N4" s="1"/>
      <c r="P4" s="1"/>
    </row>
    <row r="5" spans="1:16" ht="6" customHeight="1" x14ac:dyDescent="0.35">
      <c r="H5" s="9"/>
    </row>
    <row r="6" spans="1:16" ht="21" x14ac:dyDescent="0.5">
      <c r="A6" s="5">
        <v>2</v>
      </c>
      <c r="B6" s="3" t="s">
        <v>36</v>
      </c>
      <c r="C6" s="28">
        <v>12</v>
      </c>
      <c r="D6" s="34"/>
      <c r="E6" s="27">
        <v>4</v>
      </c>
      <c r="F6" s="42"/>
      <c r="G6" s="27">
        <v>12</v>
      </c>
      <c r="H6" s="9"/>
      <c r="I6" s="27">
        <v>8</v>
      </c>
      <c r="J6" s="6" t="s">
        <v>45</v>
      </c>
      <c r="K6" s="60">
        <f>C6+E6+G6+I6</f>
        <v>36</v>
      </c>
      <c r="L6" t="s">
        <v>47</v>
      </c>
    </row>
    <row r="7" spans="1:16" ht="6" customHeight="1" x14ac:dyDescent="0.35">
      <c r="H7" s="9"/>
    </row>
    <row r="8" spans="1:16" ht="21" x14ac:dyDescent="0.5">
      <c r="A8" s="5">
        <v>3</v>
      </c>
      <c r="B8" t="s">
        <v>2</v>
      </c>
      <c r="C8" s="28">
        <v>16</v>
      </c>
      <c r="D8" s="34"/>
      <c r="E8" s="27">
        <v>16</v>
      </c>
      <c r="F8" s="42"/>
      <c r="G8" s="27">
        <v>16</v>
      </c>
      <c r="H8" s="9"/>
      <c r="I8" s="27">
        <v>16</v>
      </c>
    </row>
    <row r="9" spans="1:16" ht="9.5" customHeight="1" x14ac:dyDescent="0.35"/>
    <row r="10" spans="1:16" x14ac:dyDescent="0.35">
      <c r="B10" s="3" t="s">
        <v>32</v>
      </c>
      <c r="C10" s="1">
        <f>C4/C29</f>
        <v>13.469827586206897</v>
      </c>
      <c r="D10" s="35"/>
      <c r="E10" s="1">
        <f>E4/C29</f>
        <v>26.939655172413794</v>
      </c>
      <c r="G10" s="1">
        <f>G4/C29</f>
        <v>40.40948275862069</v>
      </c>
      <c r="I10" s="1">
        <f>I4/C29</f>
        <v>53.879310344827587</v>
      </c>
    </row>
    <row r="11" spans="1:16" ht="23.5" customHeight="1" x14ac:dyDescent="0.5">
      <c r="A11" s="5">
        <v>4</v>
      </c>
      <c r="B11" s="3" t="s">
        <v>35</v>
      </c>
      <c r="C11">
        <f>C8*C6</f>
        <v>192</v>
      </c>
      <c r="E11">
        <f>E8*E6</f>
        <v>64</v>
      </c>
      <c r="G11">
        <f>G8*G6</f>
        <v>192</v>
      </c>
      <c r="H11" s="9"/>
      <c r="I11">
        <f>I8*I6</f>
        <v>128</v>
      </c>
      <c r="J11" s="6" t="s">
        <v>45</v>
      </c>
      <c r="K11" s="76">
        <f>SUM(C11:I11)</f>
        <v>576</v>
      </c>
    </row>
    <row r="12" spans="1:16" ht="21" x14ac:dyDescent="0.5">
      <c r="A12" s="5">
        <v>5</v>
      </c>
      <c r="B12" s="3" t="s">
        <v>34</v>
      </c>
      <c r="C12">
        <f>C8*50*C6</f>
        <v>9600</v>
      </c>
      <c r="E12">
        <f>E8*50*E6</f>
        <v>3200</v>
      </c>
      <c r="G12">
        <f>G8*50*G6</f>
        <v>9600</v>
      </c>
      <c r="H12" s="9"/>
      <c r="I12">
        <f>I8*50*I6</f>
        <v>6400</v>
      </c>
      <c r="J12" s="6" t="s">
        <v>45</v>
      </c>
      <c r="K12" s="76">
        <f>SUM(C12:I12)</f>
        <v>28800</v>
      </c>
    </row>
    <row r="13" spans="1:16" ht="16" customHeight="1" x14ac:dyDescent="0.35">
      <c r="B13" s="3" t="s">
        <v>33</v>
      </c>
      <c r="C13" s="48">
        <f>C8/C31</f>
        <v>0.45714285714285713</v>
      </c>
      <c r="D13" s="36"/>
      <c r="E13" s="45">
        <f>E8/C31</f>
        <v>0.45714285714285713</v>
      </c>
      <c r="F13" s="43"/>
      <c r="G13" s="45">
        <f>G8/C31</f>
        <v>0.45714285714285713</v>
      </c>
      <c r="H13" s="9"/>
      <c r="I13" s="45">
        <f>I8/C31</f>
        <v>0.45714285714285713</v>
      </c>
    </row>
    <row r="14" spans="1:16" ht="21" x14ac:dyDescent="0.5">
      <c r="A14" s="5">
        <v>6</v>
      </c>
      <c r="B14" s="3" t="s">
        <v>38</v>
      </c>
      <c r="C14" s="2">
        <f>C12*C10</f>
        <v>129310.3448275862</v>
      </c>
      <c r="D14" s="37"/>
      <c r="E14" s="46">
        <f>E12*E10</f>
        <v>86206.896551724145</v>
      </c>
      <c r="F14" s="44"/>
      <c r="G14" s="1">
        <f>G12*G10</f>
        <v>387931.03448275861</v>
      </c>
      <c r="H14" s="9"/>
      <c r="I14" s="47">
        <f>I12*I10</f>
        <v>344827.58620689658</v>
      </c>
      <c r="K14" s="56"/>
      <c r="L14" s="57"/>
      <c r="M14" s="56"/>
      <c r="N14" s="44"/>
      <c r="O14" s="56"/>
      <c r="P14" s="6"/>
    </row>
    <row r="15" spans="1:16" ht="6" customHeight="1" x14ac:dyDescent="0.35">
      <c r="H15" s="9"/>
      <c r="I15" s="9"/>
    </row>
    <row r="16" spans="1:16" ht="18" customHeight="1" x14ac:dyDescent="0.35">
      <c r="B16" s="3" t="s">
        <v>39</v>
      </c>
      <c r="C16" s="21">
        <f>C8*C6*C27</f>
        <v>96</v>
      </c>
      <c r="D16" s="38"/>
      <c r="E16" s="21">
        <f>E8*E6*C27</f>
        <v>32</v>
      </c>
      <c r="G16" s="21">
        <f>G8*G6*C27</f>
        <v>96</v>
      </c>
      <c r="H16" s="9"/>
      <c r="I16" s="21">
        <f>I8*I6*C27</f>
        <v>64</v>
      </c>
      <c r="J16" s="6" t="s">
        <v>45</v>
      </c>
      <c r="K16" s="76">
        <f>SUM(C16:I16)</f>
        <v>288</v>
      </c>
      <c r="O16" s="13" t="s">
        <v>64</v>
      </c>
    </row>
    <row r="17" spans="1:19" ht="25" customHeight="1" thickBot="1" x14ac:dyDescent="0.75">
      <c r="A17" s="5">
        <v>7</v>
      </c>
      <c r="B17" s="3" t="s">
        <v>40</v>
      </c>
      <c r="C17">
        <f>C12*C27</f>
        <v>4800</v>
      </c>
      <c r="E17">
        <f>E12*C27</f>
        <v>1600</v>
      </c>
      <c r="G17">
        <f>G12*C27</f>
        <v>4800</v>
      </c>
      <c r="H17" s="9"/>
      <c r="I17">
        <f>I12*C27</f>
        <v>3200</v>
      </c>
      <c r="J17" s="6" t="s">
        <v>45</v>
      </c>
      <c r="K17" s="76">
        <f>SUM(C17:I17)</f>
        <v>14400</v>
      </c>
      <c r="L17" s="77" t="s">
        <v>60</v>
      </c>
      <c r="N17" s="2"/>
      <c r="P17" s="2"/>
    </row>
    <row r="18" spans="1:19" ht="21" x14ac:dyDescent="0.5">
      <c r="A18" s="5">
        <v>8</v>
      </c>
      <c r="B18" s="16" t="s">
        <v>42</v>
      </c>
      <c r="C18" s="49">
        <f>C17*C10</f>
        <v>64655.172413793101</v>
      </c>
      <c r="E18" s="49">
        <f>E17*E10</f>
        <v>43103.448275862072</v>
      </c>
      <c r="G18" s="49">
        <f>G17*G10</f>
        <v>193965.5172413793</v>
      </c>
      <c r="H18" s="9"/>
      <c r="I18" s="49">
        <f>I17*I10</f>
        <v>172413.79310344829</v>
      </c>
      <c r="J18" s="6" t="s">
        <v>45</v>
      </c>
      <c r="K18" s="58">
        <f>C18+E18+G18+I18</f>
        <v>474137.93103448278</v>
      </c>
      <c r="L18" s="66" t="s">
        <v>7</v>
      </c>
      <c r="M18" s="19"/>
      <c r="N18" s="20"/>
      <c r="P18" s="2"/>
    </row>
    <row r="19" spans="1:19" ht="21" x14ac:dyDescent="0.5">
      <c r="A19" s="5">
        <v>9</v>
      </c>
      <c r="B19" s="3" t="s">
        <v>41</v>
      </c>
      <c r="C19" s="1">
        <v>395</v>
      </c>
      <c r="H19" s="9"/>
      <c r="I19" s="9"/>
      <c r="K19" s="61">
        <f>C19*K6</f>
        <v>14220</v>
      </c>
      <c r="L19" s="67" t="s">
        <v>63</v>
      </c>
      <c r="M19" s="63"/>
      <c r="N19" s="62"/>
    </row>
    <row r="20" spans="1:19" ht="19" customHeight="1" thickBot="1" x14ac:dyDescent="0.55000000000000004">
      <c r="A20" s="5">
        <v>10</v>
      </c>
      <c r="B20" s="16" t="s">
        <v>46</v>
      </c>
      <c r="C20" s="51">
        <f>C18/C19/C6</f>
        <v>13.640331732867743</v>
      </c>
      <c r="D20" s="39"/>
      <c r="E20" s="53">
        <f>E18/C19/E6</f>
        <v>27.28066346573549</v>
      </c>
      <c r="F20" s="30"/>
      <c r="G20" s="51">
        <f>G18/C19/G6</f>
        <v>40.920995198603229</v>
      </c>
      <c r="H20" s="9"/>
      <c r="I20" s="51">
        <f>I18/C19/I6</f>
        <v>54.56132693147098</v>
      </c>
      <c r="K20" s="12">
        <f>K18-K19</f>
        <v>459917.93103448278</v>
      </c>
      <c r="L20" s="68" t="s">
        <v>30</v>
      </c>
      <c r="M20" s="11"/>
      <c r="N20" s="10"/>
      <c r="O20" s="16" t="s">
        <v>59</v>
      </c>
      <c r="P20" s="3"/>
    </row>
    <row r="21" spans="1:19" ht="14" customHeight="1" x14ac:dyDescent="0.35">
      <c r="C21" s="52" t="s">
        <v>1</v>
      </c>
      <c r="E21" s="54" t="s">
        <v>1</v>
      </c>
      <c r="G21" s="52" t="s">
        <v>1</v>
      </c>
      <c r="H21" s="9"/>
      <c r="I21" s="52" t="s">
        <v>1</v>
      </c>
      <c r="J21" s="16"/>
      <c r="L21" s="13"/>
      <c r="N21" s="13"/>
      <c r="P21" s="13"/>
      <c r="Q21" s="2"/>
      <c r="S21" s="2"/>
    </row>
    <row r="22" spans="1:19" ht="12" customHeight="1" x14ac:dyDescent="0.35"/>
    <row r="23" spans="1:19" ht="7.5" customHeight="1" x14ac:dyDescent="0.35">
      <c r="A23" s="64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</row>
    <row r="24" spans="1:19" x14ac:dyDescent="0.35">
      <c r="H24" s="9"/>
      <c r="I24" s="9"/>
    </row>
    <row r="25" spans="1:19" x14ac:dyDescent="0.35">
      <c r="B25" s="1"/>
      <c r="C25" t="s">
        <v>29</v>
      </c>
      <c r="D25" s="40"/>
      <c r="H25" s="9"/>
      <c r="I25" s="9"/>
      <c r="O25" s="16"/>
      <c r="P25" s="17"/>
      <c r="Q25" s="13"/>
    </row>
    <row r="26" spans="1:19" x14ac:dyDescent="0.35">
      <c r="H26" s="9"/>
      <c r="I26" s="9"/>
      <c r="P26" t="s">
        <v>31</v>
      </c>
    </row>
    <row r="27" spans="1:19" ht="21" x14ac:dyDescent="0.5">
      <c r="B27" s="3" t="s">
        <v>44</v>
      </c>
      <c r="C27" s="29">
        <v>0.5</v>
      </c>
      <c r="H27" s="9"/>
      <c r="I27" s="9"/>
    </row>
    <row r="28" spans="1:19" ht="8" customHeight="1" x14ac:dyDescent="0.5">
      <c r="B28" s="3"/>
      <c r="C28" s="55"/>
      <c r="H28" s="9"/>
      <c r="I28" s="9"/>
    </row>
    <row r="29" spans="1:19" x14ac:dyDescent="0.35">
      <c r="A29"/>
      <c r="B29" s="3" t="s">
        <v>43</v>
      </c>
      <c r="C29" s="50">
        <v>1856</v>
      </c>
      <c r="D29" t="s">
        <v>28</v>
      </c>
      <c r="H29" s="9"/>
      <c r="I29" s="9"/>
    </row>
    <row r="30" spans="1:19" ht="7" customHeight="1" x14ac:dyDescent="0.35">
      <c r="H30" s="9"/>
      <c r="I30" s="9"/>
    </row>
    <row r="31" spans="1:19" x14ac:dyDescent="0.35">
      <c r="C31" s="22">
        <v>35</v>
      </c>
      <c r="E31" t="s">
        <v>48</v>
      </c>
      <c r="G31" s="74"/>
    </row>
    <row r="32" spans="1:19" ht="13" customHeight="1" x14ac:dyDescent="0.45">
      <c r="K32" s="59"/>
      <c r="L32" s="24"/>
      <c r="M32" s="24"/>
    </row>
    <row r="33" spans="2:16" x14ac:dyDescent="0.35">
      <c r="B33" t="s">
        <v>3</v>
      </c>
      <c r="E33" t="s">
        <v>4</v>
      </c>
      <c r="G33" t="s">
        <v>5</v>
      </c>
      <c r="K33" s="4" t="s">
        <v>6</v>
      </c>
      <c r="L33" s="24"/>
      <c r="M33" s="24"/>
    </row>
    <row r="34" spans="2:16" ht="18.5" x14ac:dyDescent="0.45">
      <c r="K34" s="59"/>
      <c r="L34" s="24"/>
      <c r="M34" s="24"/>
    </row>
    <row r="35" spans="2:16" x14ac:dyDescent="0.35">
      <c r="P35" s="13"/>
    </row>
    <row r="46" spans="2:16" x14ac:dyDescent="0.35">
      <c r="P46" s="69"/>
    </row>
    <row r="47" spans="2:16" x14ac:dyDescent="0.35">
      <c r="P47" s="69"/>
    </row>
    <row r="63" spans="31:36" x14ac:dyDescent="0.35">
      <c r="AE63" s="23"/>
      <c r="AF63" s="23"/>
      <c r="AG63" s="23"/>
      <c r="AH63" s="23"/>
      <c r="AI63" s="23"/>
      <c r="AJ63" s="23"/>
    </row>
    <row r="64" spans="31:36" x14ac:dyDescent="0.35">
      <c r="AE64" s="23"/>
      <c r="AF64" s="70" t="s">
        <v>8</v>
      </c>
      <c r="AG64" s="23"/>
      <c r="AH64" s="23"/>
      <c r="AI64" s="23"/>
      <c r="AJ64" s="23"/>
    </row>
    <row r="65" spans="10:36" x14ac:dyDescent="0.35">
      <c r="AE65" s="23"/>
      <c r="AF65" s="23" t="s">
        <v>50</v>
      </c>
      <c r="AG65" s="23"/>
      <c r="AH65" s="23"/>
      <c r="AI65" s="23"/>
      <c r="AJ65" s="23"/>
    </row>
    <row r="66" spans="10:36" x14ac:dyDescent="0.35">
      <c r="AE66" s="23"/>
      <c r="AF66" s="23" t="s">
        <v>52</v>
      </c>
      <c r="AG66" s="23"/>
      <c r="AH66" s="23"/>
      <c r="AI66" s="23"/>
      <c r="AJ66" s="23"/>
    </row>
    <row r="67" spans="10:36" x14ac:dyDescent="0.35">
      <c r="AE67" s="23"/>
      <c r="AF67" s="23" t="s">
        <v>10</v>
      </c>
      <c r="AG67" s="23"/>
      <c r="AH67" s="23"/>
      <c r="AI67" s="23"/>
      <c r="AJ67" s="23"/>
    </row>
    <row r="68" spans="10:36" x14ac:dyDescent="0.35">
      <c r="AE68" s="23"/>
      <c r="AF68" s="23" t="s">
        <v>11</v>
      </c>
      <c r="AG68" s="23"/>
      <c r="AH68" s="23"/>
      <c r="AI68" s="23"/>
      <c r="AJ68" s="23"/>
    </row>
    <row r="69" spans="10:36" x14ac:dyDescent="0.35">
      <c r="J69" s="9"/>
      <c r="K69" s="9"/>
      <c r="L69" s="9"/>
      <c r="M69" s="9"/>
      <c r="N69" s="9"/>
      <c r="O69" s="9"/>
      <c r="P69" s="9"/>
      <c r="AE69" s="23"/>
      <c r="AF69" s="23" t="s">
        <v>12</v>
      </c>
      <c r="AG69" s="23"/>
      <c r="AH69" s="23"/>
      <c r="AI69" s="23"/>
      <c r="AJ69" s="23"/>
    </row>
    <row r="70" spans="10:36" x14ac:dyDescent="0.35">
      <c r="J70" s="9"/>
      <c r="K70" s="9"/>
      <c r="L70" s="9"/>
      <c r="M70" s="9"/>
      <c r="N70" s="9"/>
      <c r="O70" s="9"/>
      <c r="P70" s="9"/>
      <c r="AE70" s="23"/>
      <c r="AF70" s="23" t="s">
        <v>13</v>
      </c>
      <c r="AG70" s="23"/>
      <c r="AH70" s="23"/>
      <c r="AI70" s="23"/>
      <c r="AJ70" s="23"/>
    </row>
    <row r="71" spans="10:36" x14ac:dyDescent="0.35">
      <c r="J71" s="9"/>
      <c r="K71" s="9"/>
      <c r="L71" s="9"/>
      <c r="M71" s="9"/>
      <c r="N71" s="9"/>
      <c r="O71" s="9"/>
      <c r="P71" s="9"/>
      <c r="AE71" s="23"/>
      <c r="AF71" s="23" t="s">
        <v>14</v>
      </c>
      <c r="AG71" s="23"/>
      <c r="AH71" s="23"/>
      <c r="AI71" s="23"/>
      <c r="AJ71" s="23"/>
    </row>
    <row r="72" spans="10:36" x14ac:dyDescent="0.35">
      <c r="J72" s="9"/>
      <c r="K72" s="9"/>
      <c r="L72" s="9"/>
      <c r="M72" s="9"/>
      <c r="N72" s="9"/>
      <c r="O72" s="9"/>
      <c r="P72" s="9"/>
      <c r="AE72" s="23"/>
      <c r="AF72" s="23" t="s">
        <v>15</v>
      </c>
      <c r="AG72" s="23"/>
      <c r="AH72" s="23"/>
      <c r="AI72" s="23"/>
      <c r="AJ72" s="23"/>
    </row>
    <row r="73" spans="10:36" x14ac:dyDescent="0.35">
      <c r="J73" s="9"/>
      <c r="K73" s="9"/>
      <c r="L73" s="9"/>
      <c r="M73" s="9"/>
      <c r="N73" s="9"/>
      <c r="O73" s="9"/>
      <c r="P73" s="9"/>
      <c r="AE73" s="23"/>
      <c r="AF73" s="23" t="s">
        <v>16</v>
      </c>
      <c r="AG73" s="23"/>
      <c r="AH73" s="23"/>
      <c r="AI73" s="23"/>
      <c r="AJ73" s="23"/>
    </row>
    <row r="74" spans="10:36" x14ac:dyDescent="0.35">
      <c r="J74" s="9"/>
      <c r="K74" s="9"/>
      <c r="L74" s="9"/>
      <c r="M74" s="9"/>
      <c r="N74" s="9"/>
      <c r="O74" s="9"/>
      <c r="P74" s="9"/>
      <c r="AE74" s="23"/>
      <c r="AF74" s="23" t="s">
        <v>49</v>
      </c>
      <c r="AG74" s="23"/>
      <c r="AH74" s="23"/>
      <c r="AI74" s="23"/>
      <c r="AJ74" s="23"/>
    </row>
    <row r="75" spans="10:36" x14ac:dyDescent="0.35">
      <c r="J75" s="9"/>
      <c r="K75" s="9"/>
      <c r="L75" s="9"/>
      <c r="M75" s="9"/>
      <c r="N75" s="9"/>
      <c r="O75" s="9"/>
      <c r="P75" s="9"/>
      <c r="AE75" s="23"/>
      <c r="AF75" s="71" t="s">
        <v>55</v>
      </c>
      <c r="AG75" s="23"/>
      <c r="AH75" s="23"/>
      <c r="AI75" s="23"/>
      <c r="AJ75" s="23"/>
    </row>
    <row r="76" spans="10:36" x14ac:dyDescent="0.35">
      <c r="J76" s="9"/>
      <c r="K76" s="9"/>
      <c r="L76" s="9"/>
      <c r="M76" s="9"/>
      <c r="N76" s="9"/>
      <c r="O76" s="9"/>
      <c r="P76" s="9"/>
      <c r="AE76" s="23"/>
      <c r="AF76" s="71"/>
      <c r="AG76" s="23"/>
      <c r="AH76" s="23"/>
      <c r="AI76" s="23"/>
      <c r="AJ76" s="23"/>
    </row>
    <row r="77" spans="10:36" x14ac:dyDescent="0.35">
      <c r="J77" s="9"/>
      <c r="K77" s="9"/>
      <c r="L77" s="9"/>
      <c r="M77" s="9"/>
      <c r="N77" s="9"/>
      <c r="O77" s="9"/>
      <c r="P77" s="9"/>
      <c r="AE77" s="23"/>
      <c r="AF77" s="23" t="s">
        <v>51</v>
      </c>
      <c r="AG77" s="23"/>
      <c r="AH77" s="23"/>
      <c r="AI77" s="23"/>
      <c r="AJ77" s="23"/>
    </row>
    <row r="78" spans="10:36" x14ac:dyDescent="0.35">
      <c r="J78" s="9"/>
      <c r="K78" s="9"/>
      <c r="L78" s="9"/>
      <c r="M78" s="9"/>
      <c r="N78" s="9"/>
      <c r="O78" s="9"/>
      <c r="P78" s="9"/>
      <c r="AE78" s="23"/>
      <c r="AF78" s="23" t="s">
        <v>53</v>
      </c>
      <c r="AG78" s="23"/>
      <c r="AH78" s="23"/>
      <c r="AI78" s="23"/>
      <c r="AJ78" s="23"/>
    </row>
    <row r="79" spans="10:36" x14ac:dyDescent="0.35">
      <c r="J79" s="9"/>
      <c r="K79" s="9"/>
      <c r="L79" s="9"/>
      <c r="M79" s="9"/>
      <c r="N79" s="9"/>
      <c r="O79" s="9"/>
      <c r="P79" s="9"/>
      <c r="AE79" s="23"/>
      <c r="AF79" s="23" t="s">
        <v>54</v>
      </c>
      <c r="AG79" s="23"/>
      <c r="AH79" s="23"/>
      <c r="AI79" s="23"/>
      <c r="AJ79" s="23"/>
    </row>
    <row r="80" spans="10:36" x14ac:dyDescent="0.35">
      <c r="J80" s="9"/>
      <c r="K80" s="9"/>
      <c r="L80" s="9"/>
      <c r="M80" s="9"/>
      <c r="N80" s="9"/>
      <c r="O80" s="9"/>
      <c r="P80" s="9"/>
      <c r="AE80" s="23"/>
      <c r="AF80" s="23"/>
      <c r="AG80" s="23"/>
      <c r="AH80" s="23"/>
      <c r="AI80" s="23"/>
      <c r="AJ80" s="23"/>
    </row>
    <row r="81" spans="10:37" x14ac:dyDescent="0.35">
      <c r="J81" s="9"/>
      <c r="K81" s="9"/>
      <c r="L81" s="9"/>
      <c r="M81" s="9"/>
      <c r="N81" s="9"/>
      <c r="O81" s="9"/>
      <c r="P81" s="9"/>
    </row>
    <row r="82" spans="10:37" x14ac:dyDescent="0.35">
      <c r="J82" s="9"/>
      <c r="K82" s="9"/>
      <c r="L82" s="9"/>
      <c r="M82" s="9"/>
      <c r="N82" s="9"/>
      <c r="O82" s="9"/>
      <c r="P82" s="9"/>
    </row>
    <row r="83" spans="10:37" x14ac:dyDescent="0.35">
      <c r="J83" s="9"/>
      <c r="K83" s="9"/>
      <c r="L83" s="9"/>
      <c r="M83" s="9"/>
      <c r="N83" s="9"/>
      <c r="O83" s="9"/>
      <c r="P83" s="9"/>
      <c r="AE83" s="72"/>
      <c r="AF83" s="72"/>
      <c r="AG83" s="72"/>
      <c r="AH83" s="72"/>
      <c r="AI83" s="72"/>
      <c r="AJ83" s="72"/>
      <c r="AK83" s="72"/>
    </row>
    <row r="84" spans="10:37" x14ac:dyDescent="0.35">
      <c r="J84" s="9"/>
      <c r="K84" s="9"/>
      <c r="L84" s="9"/>
      <c r="M84" s="9"/>
      <c r="N84" s="9"/>
      <c r="O84" s="9"/>
      <c r="P84" s="9"/>
      <c r="AE84" s="72"/>
      <c r="AF84" s="72" t="s">
        <v>18</v>
      </c>
      <c r="AG84" s="72"/>
      <c r="AH84" s="72"/>
      <c r="AI84" s="72"/>
      <c r="AJ84" s="72"/>
      <c r="AK84" s="72"/>
    </row>
    <row r="85" spans="10:37" x14ac:dyDescent="0.35">
      <c r="J85" s="9"/>
      <c r="K85" s="9"/>
      <c r="L85" s="9"/>
      <c r="M85" s="9"/>
      <c r="N85" s="9"/>
      <c r="O85" s="9"/>
      <c r="P85" s="9"/>
      <c r="AE85" s="72"/>
      <c r="AF85" s="72" t="s">
        <v>56</v>
      </c>
      <c r="AG85" s="72"/>
      <c r="AH85" s="72"/>
      <c r="AI85" s="72"/>
      <c r="AJ85" s="72"/>
      <c r="AK85" s="72"/>
    </row>
    <row r="86" spans="10:37" x14ac:dyDescent="0.35">
      <c r="J86" s="9"/>
      <c r="K86" s="9"/>
      <c r="L86" s="9"/>
      <c r="M86" s="9"/>
      <c r="N86" s="9"/>
      <c r="O86" s="9"/>
      <c r="P86" s="9"/>
      <c r="AE86" s="72"/>
      <c r="AF86" s="72" t="s">
        <v>20</v>
      </c>
      <c r="AG86" s="72"/>
      <c r="AH86" s="72"/>
      <c r="AI86" s="72"/>
      <c r="AJ86" s="72"/>
      <c r="AK86" s="72"/>
    </row>
    <row r="87" spans="10:37" x14ac:dyDescent="0.35">
      <c r="AE87" s="72"/>
      <c r="AF87" s="72" t="s">
        <v>57</v>
      </c>
      <c r="AG87" s="72"/>
      <c r="AH87" s="72"/>
      <c r="AI87" s="72"/>
      <c r="AJ87" s="72"/>
      <c r="AK87" s="72"/>
    </row>
    <row r="88" spans="10:37" x14ac:dyDescent="0.35">
      <c r="AE88" s="72"/>
      <c r="AF88" s="72" t="s">
        <v>58</v>
      </c>
      <c r="AG88" s="72"/>
      <c r="AH88" s="72"/>
      <c r="AI88" s="72"/>
      <c r="AJ88" s="72"/>
      <c r="AK88" s="72"/>
    </row>
    <row r="89" spans="10:37" x14ac:dyDescent="0.35">
      <c r="AE89" s="72"/>
      <c r="AF89" s="72"/>
      <c r="AG89" s="72"/>
      <c r="AH89" s="72"/>
      <c r="AI89" s="72"/>
      <c r="AJ89" s="72"/>
      <c r="AK89" s="72"/>
    </row>
    <row r="101" spans="37:45" x14ac:dyDescent="0.35">
      <c r="AK101" s="14"/>
      <c r="AL101" s="14"/>
      <c r="AM101" s="14"/>
      <c r="AN101" s="14"/>
      <c r="AO101" s="14"/>
      <c r="AP101" s="14"/>
      <c r="AQ101" s="14"/>
      <c r="AR101" s="14"/>
      <c r="AS101" s="14"/>
    </row>
    <row r="102" spans="37:45" x14ac:dyDescent="0.35">
      <c r="AK102" s="14"/>
      <c r="AL102" s="18" t="s">
        <v>8</v>
      </c>
      <c r="AM102" s="14"/>
      <c r="AN102" s="14"/>
      <c r="AO102" s="14"/>
      <c r="AP102" s="14"/>
      <c r="AQ102" s="14"/>
      <c r="AR102" s="14"/>
      <c r="AS102" s="14"/>
    </row>
    <row r="103" spans="37:45" x14ac:dyDescent="0.35">
      <c r="AK103" s="14"/>
      <c r="AL103" s="14" t="s">
        <v>9</v>
      </c>
      <c r="AM103" s="14"/>
      <c r="AN103" s="14"/>
      <c r="AO103" s="14"/>
      <c r="AP103" s="14"/>
      <c r="AQ103" s="14"/>
      <c r="AR103" s="14"/>
      <c r="AS103" s="14"/>
    </row>
    <row r="104" spans="37:45" x14ac:dyDescent="0.35">
      <c r="AK104" s="14"/>
      <c r="AL104" s="14"/>
      <c r="AM104" s="14" t="s">
        <v>10</v>
      </c>
      <c r="AN104" s="14"/>
      <c r="AO104" s="14"/>
      <c r="AP104" s="14"/>
      <c r="AQ104" s="14"/>
      <c r="AR104" s="14"/>
      <c r="AS104" s="14"/>
    </row>
    <row r="105" spans="37:45" x14ac:dyDescent="0.35">
      <c r="AK105" s="14"/>
      <c r="AL105" s="14"/>
      <c r="AM105" s="14" t="s">
        <v>11</v>
      </c>
      <c r="AN105" s="14"/>
      <c r="AO105" s="14" t="s">
        <v>23</v>
      </c>
      <c r="AP105" s="14"/>
      <c r="AQ105" s="14"/>
      <c r="AR105" s="14"/>
      <c r="AS105" s="14"/>
    </row>
    <row r="106" spans="37:45" x14ac:dyDescent="0.35">
      <c r="AK106" s="14"/>
      <c r="AL106" s="14"/>
      <c r="AM106" s="14" t="s">
        <v>12</v>
      </c>
      <c r="AN106" s="14"/>
      <c r="AO106" s="14" t="s">
        <v>17</v>
      </c>
      <c r="AP106" s="14"/>
      <c r="AQ106" s="14"/>
      <c r="AR106" s="14"/>
      <c r="AS106" s="14"/>
    </row>
    <row r="107" spans="37:45" x14ac:dyDescent="0.35">
      <c r="AK107" s="14"/>
      <c r="AL107" s="14"/>
      <c r="AM107" s="14" t="s">
        <v>13</v>
      </c>
      <c r="AN107" s="14"/>
      <c r="AO107" s="14"/>
      <c r="AP107" s="14"/>
      <c r="AQ107" s="14"/>
      <c r="AR107" s="14"/>
      <c r="AS107" s="14"/>
    </row>
    <row r="108" spans="37:45" x14ac:dyDescent="0.35">
      <c r="AK108" s="14"/>
      <c r="AL108" s="14"/>
      <c r="AM108" s="14" t="s">
        <v>14</v>
      </c>
      <c r="AN108" s="14"/>
      <c r="AO108" s="14" t="s">
        <v>24</v>
      </c>
      <c r="AP108" s="14"/>
      <c r="AQ108" s="14"/>
      <c r="AR108" s="14"/>
      <c r="AS108" s="14"/>
    </row>
    <row r="109" spans="37:45" x14ac:dyDescent="0.35">
      <c r="AK109" s="14"/>
      <c r="AL109" s="14"/>
      <c r="AM109" s="14" t="s">
        <v>15</v>
      </c>
      <c r="AN109" s="14"/>
      <c r="AO109" s="18" t="s">
        <v>25</v>
      </c>
      <c r="AP109" s="14"/>
      <c r="AQ109" s="14"/>
      <c r="AR109" s="14"/>
      <c r="AS109" s="14"/>
    </row>
    <row r="110" spans="37:45" x14ac:dyDescent="0.35">
      <c r="AK110" s="14"/>
      <c r="AL110" s="14"/>
      <c r="AM110" s="14" t="s">
        <v>16</v>
      </c>
      <c r="AN110" s="14"/>
      <c r="AO110" s="14" t="s">
        <v>26</v>
      </c>
      <c r="AP110" s="14"/>
      <c r="AQ110" s="14"/>
      <c r="AR110" s="14"/>
      <c r="AS110" s="14"/>
    </row>
    <row r="111" spans="37:45" x14ac:dyDescent="0.35">
      <c r="AK111" s="14"/>
      <c r="AL111" s="14"/>
      <c r="AM111" s="14"/>
      <c r="AN111" s="14"/>
      <c r="AO111" s="14"/>
      <c r="AP111" s="14"/>
      <c r="AQ111" s="14"/>
      <c r="AR111" s="14"/>
      <c r="AS111" s="14"/>
    </row>
    <row r="112" spans="37:45" x14ac:dyDescent="0.35">
      <c r="AK112" s="14"/>
      <c r="AL112" s="14" t="s">
        <v>27</v>
      </c>
      <c r="AM112" s="14"/>
      <c r="AN112" s="14"/>
      <c r="AO112" s="14"/>
      <c r="AP112" s="14"/>
      <c r="AQ112" s="14"/>
      <c r="AR112" s="14"/>
      <c r="AS112" s="14"/>
    </row>
    <row r="113" spans="37:45" x14ac:dyDescent="0.35">
      <c r="AK113" s="15"/>
      <c r="AL113" s="15"/>
      <c r="AM113" s="15"/>
      <c r="AN113" s="15"/>
      <c r="AO113" s="15"/>
      <c r="AP113" s="15"/>
      <c r="AQ113" s="15"/>
      <c r="AR113" s="15"/>
      <c r="AS113" s="15"/>
    </row>
    <row r="114" spans="37:45" x14ac:dyDescent="0.35">
      <c r="AK114" s="15"/>
      <c r="AL114" s="15" t="s">
        <v>18</v>
      </c>
      <c r="AM114" s="15"/>
      <c r="AN114" s="15"/>
      <c r="AO114" s="15"/>
      <c r="AP114" s="15"/>
      <c r="AQ114" s="15"/>
      <c r="AR114" s="15"/>
      <c r="AS114" s="15"/>
    </row>
    <row r="115" spans="37:45" x14ac:dyDescent="0.35">
      <c r="AK115" s="15"/>
      <c r="AL115" s="15" t="s">
        <v>19</v>
      </c>
      <c r="AM115" s="15"/>
      <c r="AN115" s="15"/>
      <c r="AO115" s="15"/>
      <c r="AP115" s="15"/>
      <c r="AQ115" s="15"/>
      <c r="AR115" s="15"/>
      <c r="AS115" s="15"/>
    </row>
    <row r="116" spans="37:45" x14ac:dyDescent="0.35">
      <c r="AK116" s="15"/>
      <c r="AL116" s="15" t="s">
        <v>20</v>
      </c>
      <c r="AM116" s="15"/>
      <c r="AN116" s="15"/>
      <c r="AO116" s="15"/>
      <c r="AP116" s="15"/>
      <c r="AQ116" s="15"/>
      <c r="AR116" s="15"/>
      <c r="AS116" s="15"/>
    </row>
    <row r="117" spans="37:45" x14ac:dyDescent="0.35">
      <c r="AK117" s="15"/>
      <c r="AL117" s="15" t="s">
        <v>21</v>
      </c>
      <c r="AM117" s="15"/>
      <c r="AN117" s="15"/>
      <c r="AO117" s="15"/>
      <c r="AP117" s="15"/>
      <c r="AQ117" s="15"/>
      <c r="AR117" s="15"/>
      <c r="AS117" s="15"/>
    </row>
    <row r="118" spans="37:45" x14ac:dyDescent="0.35">
      <c r="AK118" s="15"/>
      <c r="AL118" s="15" t="s">
        <v>22</v>
      </c>
      <c r="AM118" s="15"/>
      <c r="AN118" s="15"/>
      <c r="AO118" s="15"/>
      <c r="AP118" s="15"/>
      <c r="AQ118" s="15"/>
      <c r="AR118" s="15"/>
      <c r="AS118" s="15"/>
    </row>
    <row r="119" spans="37:45" x14ac:dyDescent="0.35">
      <c r="AK119" s="15"/>
      <c r="AL119" s="15"/>
      <c r="AM119" s="15"/>
      <c r="AN119" s="15"/>
      <c r="AO119" s="15"/>
      <c r="AP119" s="15"/>
      <c r="AQ119" s="15"/>
      <c r="AR119" s="15"/>
      <c r="AS119" s="15"/>
    </row>
    <row r="120" spans="37:45" x14ac:dyDescent="0.35">
      <c r="AK120" s="15"/>
      <c r="AL120" s="15"/>
      <c r="AM120" s="15"/>
      <c r="AN120" s="15"/>
      <c r="AO120" s="15"/>
      <c r="AP120" s="15"/>
      <c r="AQ120" s="15"/>
      <c r="AR120" s="15"/>
      <c r="AS120" s="15"/>
    </row>
  </sheetData>
  <mergeCells count="1">
    <mergeCell ref="B2:G2"/>
  </mergeCells>
  <hyperlinks>
    <hyperlink ref="K33" r:id="rId1" xr:uid="{275C8D6E-A3F5-46EA-AE6A-4580D37FA3C9}"/>
  </hyperlinks>
  <pageMargins left="0.7" right="0.7" top="0.75" bottom="0.75" header="0.3" footer="0.3"/>
  <pageSetup paperSize="9" orientation="portrait" horizontalDpi="4294967293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</dc:creator>
  <cp:lastModifiedBy>Ron Cole</cp:lastModifiedBy>
  <dcterms:created xsi:type="dcterms:W3CDTF">2019-08-03T14:55:49Z</dcterms:created>
  <dcterms:modified xsi:type="dcterms:W3CDTF">2020-10-11T22:37:13Z</dcterms:modified>
</cp:coreProperties>
</file>